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f32ba8ebc54843/01_Eichhorn_Coaching/03_Unterlagen_Coaching/03_Seminare/2021/01_Live Optionswochenende Feb 2021/"/>
    </mc:Choice>
  </mc:AlternateContent>
  <xr:revisionPtr revIDLastSave="17" documentId="13_ncr:1_{2C3DDD6D-604A-448E-95AC-E8264F3F607E}" xr6:coauthVersionLast="46" xr6:coauthVersionMax="46" xr10:uidLastSave="{DC15E933-9FA9-4D34-833F-139CB48AB69C}"/>
  <bookViews>
    <workbookView xWindow="-120" yWindow="-120" windowWidth="29040" windowHeight="15840" activeTab="1" xr2:uid="{0AAA0328-446D-4D75-92AC-294EEF95F9FF}"/>
  </bookViews>
  <sheets>
    <sheet name="Cash Secured Put" sheetId="2" r:id="rId1"/>
    <sheet name="Covered Cal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C11" i="2"/>
  <c r="C12" i="2" s="1"/>
  <c r="C18" i="2" s="1"/>
  <c r="C25" i="3"/>
  <c r="C28" i="3" s="1"/>
  <c r="C29" i="3" s="1"/>
  <c r="C16" i="3"/>
  <c r="C21" i="3" s="1"/>
  <c r="C22" i="3" s="1"/>
  <c r="C14" i="3"/>
  <c r="C18" i="3" s="1"/>
  <c r="C19" i="3" s="1"/>
  <c r="C9" i="3"/>
  <c r="C15" i="3" s="1"/>
  <c r="C26" i="3" s="1"/>
  <c r="C4" i="3"/>
  <c r="C14" i="2"/>
  <c r="C7" i="2"/>
  <c r="C6" i="2"/>
  <c r="C5" i="2"/>
  <c r="C17" i="2" l="1"/>
  <c r="C23" i="2" s="1"/>
  <c r="C19" i="2"/>
  <c r="C20" i="2" s="1"/>
  <c r="C24" i="2"/>
  <c r="C26" i="2" s="1"/>
  <c r="C27" i="2" s="1"/>
  <c r="C28" i="2" l="1"/>
</calcChain>
</file>

<file path=xl/sharedStrings.xml><?xml version="1.0" encoding="utf-8"?>
<sst xmlns="http://schemas.openxmlformats.org/spreadsheetml/2006/main" count="85" uniqueCount="36">
  <si>
    <t>Anzahl Aktien</t>
  </si>
  <si>
    <t>Stück</t>
  </si>
  <si>
    <t>Dividende / Jahr</t>
  </si>
  <si>
    <t>USD / Aktie</t>
  </si>
  <si>
    <t>Aktuelle Kurs</t>
  </si>
  <si>
    <t>Investition (Kostenbasis)</t>
  </si>
  <si>
    <t>USD / 100 Aktien</t>
  </si>
  <si>
    <t>Dividendenrendite</t>
  </si>
  <si>
    <t>Dividende Total / Jahr</t>
  </si>
  <si>
    <t>Put Option</t>
  </si>
  <si>
    <t>Strike</t>
  </si>
  <si>
    <t>Prämie</t>
  </si>
  <si>
    <t>Prämie Total</t>
  </si>
  <si>
    <t>Restlaufzeit</t>
  </si>
  <si>
    <t>Tage</t>
  </si>
  <si>
    <t>Kostenbasis ("Cash-Secured")</t>
  </si>
  <si>
    <t>USD</t>
  </si>
  <si>
    <t>Option verfällt wertlos</t>
  </si>
  <si>
    <t>Gewinn Optionsprämie</t>
  </si>
  <si>
    <t>USD Gewinn / Aktie</t>
  </si>
  <si>
    <t>USD Gewinn / 100 Aktien Total</t>
  </si>
  <si>
    <t>Cashflow-Rendite</t>
  </si>
  <si>
    <t>Jährliche Cashflow-Rendite</t>
  </si>
  <si>
    <t>Theoretisch!</t>
  </si>
  <si>
    <t>Aktie wird eingebucht</t>
  </si>
  <si>
    <t>"Neue" Dividendenrendite</t>
  </si>
  <si>
    <t>Call Option</t>
  </si>
  <si>
    <t>Gewinn Aktie</t>
  </si>
  <si>
    <t>Option</t>
  </si>
  <si>
    <t>Aktiengewinn</t>
  </si>
  <si>
    <t>Aktie</t>
  </si>
  <si>
    <t>Fall 1: Aktie &gt; Strike</t>
  </si>
  <si>
    <t>Fall 2: Aktie &lt; Strike</t>
  </si>
  <si>
    <t>Discount der Aktie</t>
  </si>
  <si>
    <t>NEE</t>
  </si>
  <si>
    <t>AAPL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</si>
</sst>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/>
    <xf numFmtId="165" fontId="0" fillId="0" borderId="0" xfId="0" applyNumberFormat="1"/>
    <xf numFmtId="9" fontId="0" fillId="0" borderId="0" xfId="1" applyFont="1"/>
    <xf numFmtId="0" fontId="4" fillId="0" borderId="0" xfId="0" applyFont="1"/>
    <xf numFmtId="0" fontId="5" fillId="0" borderId="0" xfId="0" applyFont="1" applyFill="1"/>
    <xf numFmtId="10" fontId="5" fillId="0" borderId="0" xfId="1" applyNumberFormat="1" applyFont="1" applyFill="1"/>
    <xf numFmtId="0" fontId="6" fillId="0" borderId="0" xfId="0" applyFont="1" applyFill="1"/>
    <xf numFmtId="164" fontId="5" fillId="0" borderId="0" xfId="1" applyNumberFormat="1" applyFont="1" applyFill="1"/>
    <xf numFmtId="164" fontId="6" fillId="0" borderId="0" xfId="1" applyNumberFormat="1" applyFont="1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59CD-B97C-492E-AEE2-0BF934F15AED}">
  <dimension ref="A1:G32"/>
  <sheetViews>
    <sheetView zoomScale="130" zoomScaleNormal="130" workbookViewId="0">
      <selection activeCell="F21" sqref="F21"/>
    </sheetView>
  </sheetViews>
  <sheetFormatPr baseColWidth="10" defaultRowHeight="15" outlineLevelRow="1" x14ac:dyDescent="0.25"/>
  <cols>
    <col min="2" max="2" width="26.28515625" customWidth="1"/>
    <col min="4" max="4" width="34.42578125" customWidth="1"/>
  </cols>
  <sheetData>
    <row r="1" spans="1:5" x14ac:dyDescent="0.25">
      <c r="A1" s="1" t="s">
        <v>30</v>
      </c>
      <c r="B1" t="s">
        <v>34</v>
      </c>
    </row>
    <row r="2" spans="1:5" x14ac:dyDescent="0.25">
      <c r="A2" s="1"/>
      <c r="B2" t="s">
        <v>0</v>
      </c>
      <c r="C2">
        <v>100</v>
      </c>
      <c r="D2" t="s">
        <v>1</v>
      </c>
    </row>
    <row r="3" spans="1:5" x14ac:dyDescent="0.25">
      <c r="B3" t="s">
        <v>2</v>
      </c>
      <c r="C3">
        <v>1.54</v>
      </c>
      <c r="D3" t="s">
        <v>3</v>
      </c>
    </row>
    <row r="4" spans="1:5" x14ac:dyDescent="0.25">
      <c r="B4" s="7" t="s">
        <v>4</v>
      </c>
      <c r="C4" s="7">
        <v>73.5</v>
      </c>
      <c r="D4" t="s">
        <v>3</v>
      </c>
    </row>
    <row r="5" spans="1:5" x14ac:dyDescent="0.25">
      <c r="B5" s="7" t="s">
        <v>5</v>
      </c>
      <c r="C5" s="7">
        <f>C2*C4</f>
        <v>7350</v>
      </c>
      <c r="D5" t="s">
        <v>6</v>
      </c>
    </row>
    <row r="6" spans="1:5" x14ac:dyDescent="0.25">
      <c r="B6" s="7" t="s">
        <v>7</v>
      </c>
      <c r="C6" s="8">
        <f>C3/C4</f>
        <v>2.0952380952380951E-2</v>
      </c>
    </row>
    <row r="7" spans="1:5" x14ac:dyDescent="0.25">
      <c r="B7" s="7" t="s">
        <v>8</v>
      </c>
      <c r="C7" s="7">
        <f>C3*C2</f>
        <v>154</v>
      </c>
      <c r="D7" t="s">
        <v>6</v>
      </c>
    </row>
    <row r="8" spans="1:5" x14ac:dyDescent="0.25">
      <c r="B8" s="7"/>
      <c r="C8" s="7"/>
    </row>
    <row r="9" spans="1:5" outlineLevel="1" x14ac:dyDescent="0.25">
      <c r="A9" s="1" t="s">
        <v>9</v>
      </c>
      <c r="B9" s="7"/>
      <c r="C9" s="7"/>
    </row>
    <row r="10" spans="1:5" outlineLevel="1" x14ac:dyDescent="0.25">
      <c r="B10" s="7" t="s">
        <v>9</v>
      </c>
      <c r="C10" s="7">
        <v>67.5</v>
      </c>
      <c r="D10" t="s">
        <v>10</v>
      </c>
    </row>
    <row r="11" spans="1:5" outlineLevel="1" x14ac:dyDescent="0.25">
      <c r="B11" s="7" t="s">
        <v>11</v>
      </c>
      <c r="C11" s="7">
        <f>0.75*1.1</f>
        <v>0.82500000000000007</v>
      </c>
      <c r="D11" t="s">
        <v>3</v>
      </c>
    </row>
    <row r="12" spans="1:5" outlineLevel="1" x14ac:dyDescent="0.25">
      <c r="B12" s="7" t="s">
        <v>12</v>
      </c>
      <c r="C12" s="7">
        <f>C11*C2</f>
        <v>82.5</v>
      </c>
      <c r="D12" t="s">
        <v>6</v>
      </c>
    </row>
    <row r="13" spans="1:5" outlineLevel="1" x14ac:dyDescent="0.25">
      <c r="B13" s="7" t="s">
        <v>13</v>
      </c>
      <c r="C13" s="7">
        <f>47/2</f>
        <v>23.5</v>
      </c>
      <c r="D13" t="s">
        <v>14</v>
      </c>
    </row>
    <row r="14" spans="1:5" outlineLevel="1" x14ac:dyDescent="0.25">
      <c r="B14" s="7" t="s">
        <v>15</v>
      </c>
      <c r="C14" s="7">
        <f>C10*C2</f>
        <v>6750</v>
      </c>
      <c r="D14" t="s">
        <v>16</v>
      </c>
    </row>
    <row r="15" spans="1:5" x14ac:dyDescent="0.25">
      <c r="B15" s="7"/>
      <c r="C15" s="7"/>
    </row>
    <row r="16" spans="1:5" outlineLevel="1" x14ac:dyDescent="0.25">
      <c r="B16" s="9" t="s">
        <v>31</v>
      </c>
      <c r="C16" s="7"/>
      <c r="D16" s="1" t="s">
        <v>17</v>
      </c>
      <c r="E16" s="4"/>
    </row>
    <row r="17" spans="2:7" outlineLevel="1" x14ac:dyDescent="0.25">
      <c r="B17" s="7" t="s">
        <v>18</v>
      </c>
      <c r="C17" s="7">
        <f>C11</f>
        <v>0.82500000000000007</v>
      </c>
      <c r="D17" t="s">
        <v>19</v>
      </c>
    </row>
    <row r="18" spans="2:7" outlineLevel="1" x14ac:dyDescent="0.25">
      <c r="B18" s="7" t="s">
        <v>18</v>
      </c>
      <c r="C18" s="7">
        <f>C12</f>
        <v>82.5</v>
      </c>
      <c r="D18" t="s">
        <v>20</v>
      </c>
    </row>
    <row r="19" spans="2:7" outlineLevel="1" x14ac:dyDescent="0.25">
      <c r="B19" s="7" t="s">
        <v>21</v>
      </c>
      <c r="C19" s="10">
        <f>C18/C14</f>
        <v>1.2222222222222223E-2</v>
      </c>
    </row>
    <row r="20" spans="2:7" outlineLevel="1" x14ac:dyDescent="0.25">
      <c r="B20" s="7" t="s">
        <v>22</v>
      </c>
      <c r="C20" s="11">
        <f>365/C13*C19</f>
        <v>0.18983451536643026</v>
      </c>
      <c r="D20" s="3" t="s">
        <v>23</v>
      </c>
      <c r="G20" s="2"/>
    </row>
    <row r="21" spans="2:7" outlineLevel="1" x14ac:dyDescent="0.25">
      <c r="B21" s="7"/>
      <c r="C21" s="7"/>
      <c r="G21" s="5"/>
    </row>
    <row r="22" spans="2:7" outlineLevel="1" x14ac:dyDescent="0.25">
      <c r="B22" s="9" t="s">
        <v>32</v>
      </c>
      <c r="C22" s="7"/>
      <c r="D22" s="1" t="s">
        <v>24</v>
      </c>
    </row>
    <row r="23" spans="2:7" outlineLevel="1" x14ac:dyDescent="0.25">
      <c r="B23" s="7" t="s">
        <v>18</v>
      </c>
      <c r="C23" s="7">
        <f>C17</f>
        <v>0.82500000000000007</v>
      </c>
      <c r="D23" t="s">
        <v>19</v>
      </c>
    </row>
    <row r="24" spans="2:7" outlineLevel="1" x14ac:dyDescent="0.25">
      <c r="B24" s="7" t="s">
        <v>18</v>
      </c>
      <c r="C24" s="7">
        <f>C18</f>
        <v>82.5</v>
      </c>
      <c r="D24" t="s">
        <v>20</v>
      </c>
    </row>
    <row r="25" spans="2:7" outlineLevel="1" x14ac:dyDescent="0.25">
      <c r="B25" s="7"/>
      <c r="C25" s="7"/>
    </row>
    <row r="26" spans="2:7" outlineLevel="1" x14ac:dyDescent="0.25">
      <c r="B26" s="7" t="s">
        <v>5</v>
      </c>
      <c r="C26" s="7">
        <f>C14-C24</f>
        <v>6667.5</v>
      </c>
      <c r="D26" t="s">
        <v>6</v>
      </c>
    </row>
    <row r="27" spans="2:7" outlineLevel="1" x14ac:dyDescent="0.25">
      <c r="B27" s="7" t="s">
        <v>25</v>
      </c>
      <c r="C27" s="8">
        <f>C7/C26</f>
        <v>2.3097112860892388E-2</v>
      </c>
    </row>
    <row r="28" spans="2:7" outlineLevel="1" x14ac:dyDescent="0.25">
      <c r="B28" s="7" t="s">
        <v>33</v>
      </c>
      <c r="C28" s="11">
        <f>(C5-C26)/C5</f>
        <v>9.285714285714286E-2</v>
      </c>
      <c r="D28" s="6"/>
    </row>
    <row r="29" spans="2:7" x14ac:dyDescent="0.25">
      <c r="B29" s="7"/>
      <c r="C29" s="7"/>
    </row>
    <row r="30" spans="2:7" x14ac:dyDescent="0.25">
      <c r="B30" s="7"/>
      <c r="C30" s="7"/>
    </row>
    <row r="31" spans="2:7" x14ac:dyDescent="0.25">
      <c r="B31" s="7"/>
      <c r="C31" s="7"/>
    </row>
    <row r="32" spans="2:7" x14ac:dyDescent="0.25">
      <c r="B32" s="7"/>
      <c r="C32" s="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DFB5-605F-40BC-9798-3C6B02031C19}">
  <dimension ref="A1:D29"/>
  <sheetViews>
    <sheetView tabSelected="1" topLeftCell="A14" zoomScale="145" zoomScaleNormal="145" workbookViewId="0">
      <selection activeCell="C29" sqref="C29"/>
    </sheetView>
  </sheetViews>
  <sheetFormatPr baseColWidth="10" defaultRowHeight="15" x14ac:dyDescent="0.25"/>
  <cols>
    <col min="2" max="2" width="27.5703125" bestFit="1" customWidth="1"/>
  </cols>
  <sheetData>
    <row r="1" spans="1:4" x14ac:dyDescent="0.25">
      <c r="A1" s="1" t="s">
        <v>30</v>
      </c>
      <c r="B1" t="s">
        <v>35</v>
      </c>
    </row>
    <row r="2" spans="1:4" x14ac:dyDescent="0.25">
      <c r="A2" s="1"/>
      <c r="B2" t="s">
        <v>0</v>
      </c>
      <c r="C2">
        <v>100</v>
      </c>
      <c r="D2" t="s">
        <v>1</v>
      </c>
    </row>
    <row r="3" spans="1:4" x14ac:dyDescent="0.25">
      <c r="B3" t="s">
        <v>4</v>
      </c>
      <c r="C3">
        <v>127</v>
      </c>
      <c r="D3" t="s">
        <v>3</v>
      </c>
    </row>
    <row r="4" spans="1:4" x14ac:dyDescent="0.25">
      <c r="B4" t="s">
        <v>5</v>
      </c>
      <c r="C4">
        <f>C2*C3</f>
        <v>12700</v>
      </c>
      <c r="D4" t="s">
        <v>6</v>
      </c>
    </row>
    <row r="6" spans="1:4" x14ac:dyDescent="0.25">
      <c r="A6" s="1" t="s">
        <v>26</v>
      </c>
    </row>
    <row r="7" spans="1:4" x14ac:dyDescent="0.25">
      <c r="B7" t="s">
        <v>26</v>
      </c>
      <c r="C7">
        <v>140</v>
      </c>
      <c r="D7" t="s">
        <v>10</v>
      </c>
    </row>
    <row r="8" spans="1:4" x14ac:dyDescent="0.25">
      <c r="B8" t="s">
        <v>11</v>
      </c>
      <c r="C8">
        <v>1.83</v>
      </c>
      <c r="D8" t="s">
        <v>3</v>
      </c>
    </row>
    <row r="9" spans="1:4" x14ac:dyDescent="0.25">
      <c r="B9" t="s">
        <v>12</v>
      </c>
      <c r="C9">
        <f>C8*C2</f>
        <v>183</v>
      </c>
      <c r="D9" t="s">
        <v>6</v>
      </c>
    </row>
    <row r="10" spans="1:4" x14ac:dyDescent="0.25">
      <c r="B10" t="s">
        <v>13</v>
      </c>
      <c r="C10">
        <v>45</v>
      </c>
      <c r="D10" t="s">
        <v>14</v>
      </c>
    </row>
    <row r="13" spans="1:4" x14ac:dyDescent="0.25">
      <c r="B13" s="1" t="s">
        <v>31</v>
      </c>
      <c r="D13" s="1"/>
    </row>
    <row r="14" spans="1:4" x14ac:dyDescent="0.25">
      <c r="B14" t="s">
        <v>18</v>
      </c>
      <c r="C14">
        <f>C8</f>
        <v>1.83</v>
      </c>
      <c r="D14" t="s">
        <v>19</v>
      </c>
    </row>
    <row r="15" spans="1:4" x14ac:dyDescent="0.25">
      <c r="B15" t="s">
        <v>18</v>
      </c>
      <c r="C15">
        <f>C9</f>
        <v>183</v>
      </c>
      <c r="D15" t="s">
        <v>20</v>
      </c>
    </row>
    <row r="16" spans="1:4" x14ac:dyDescent="0.25">
      <c r="B16" t="s">
        <v>27</v>
      </c>
      <c r="C16">
        <f>C7-C3</f>
        <v>13</v>
      </c>
      <c r="D16" t="s">
        <v>19</v>
      </c>
    </row>
    <row r="17" spans="2:4" x14ac:dyDescent="0.25">
      <c r="B17" s="1" t="s">
        <v>28</v>
      </c>
    </row>
    <row r="18" spans="2:4" x14ac:dyDescent="0.25">
      <c r="B18" t="s">
        <v>21</v>
      </c>
      <c r="C18" s="2">
        <f>C14/$C$3</f>
        <v>1.4409448818897639E-2</v>
      </c>
    </row>
    <row r="19" spans="2:4" x14ac:dyDescent="0.25">
      <c r="B19" t="s">
        <v>22</v>
      </c>
      <c r="C19" s="2">
        <f>365/C10*C18</f>
        <v>0.11687664041994751</v>
      </c>
      <c r="D19" s="3" t="s">
        <v>23</v>
      </c>
    </row>
    <row r="20" spans="2:4" x14ac:dyDescent="0.25">
      <c r="B20" s="1" t="s">
        <v>29</v>
      </c>
      <c r="C20" s="2"/>
      <c r="D20" s="3"/>
    </row>
    <row r="21" spans="2:4" x14ac:dyDescent="0.25">
      <c r="B21" t="s">
        <v>21</v>
      </c>
      <c r="C21" s="2">
        <f>C16/C3</f>
        <v>0.10236220472440945</v>
      </c>
      <c r="D21" s="3"/>
    </row>
    <row r="22" spans="2:4" x14ac:dyDescent="0.25">
      <c r="B22" t="s">
        <v>22</v>
      </c>
      <c r="C22" s="2">
        <f>365/C10*C21</f>
        <v>0.83027121609798771</v>
      </c>
      <c r="D22" s="3" t="s">
        <v>23</v>
      </c>
    </row>
    <row r="24" spans="2:4" x14ac:dyDescent="0.25">
      <c r="B24" s="1" t="s">
        <v>32</v>
      </c>
      <c r="D24" s="1" t="s">
        <v>17</v>
      </c>
    </row>
    <row r="25" spans="2:4" x14ac:dyDescent="0.25">
      <c r="B25" t="s">
        <v>18</v>
      </c>
      <c r="C25">
        <f>C8</f>
        <v>1.83</v>
      </c>
      <c r="D25" t="s">
        <v>19</v>
      </c>
    </row>
    <row r="26" spans="2:4" x14ac:dyDescent="0.25">
      <c r="B26" t="s">
        <v>18</v>
      </c>
      <c r="C26">
        <f>C15</f>
        <v>183</v>
      </c>
      <c r="D26" t="s">
        <v>20</v>
      </c>
    </row>
    <row r="27" spans="2:4" x14ac:dyDescent="0.25">
      <c r="B27" s="1" t="s">
        <v>28</v>
      </c>
    </row>
    <row r="28" spans="2:4" x14ac:dyDescent="0.25">
      <c r="B28" t="s">
        <v>21</v>
      </c>
      <c r="C28" s="2">
        <f>C25/C3</f>
        <v>1.4409448818897639E-2</v>
      </c>
    </row>
    <row r="29" spans="2:4" x14ac:dyDescent="0.25">
      <c r="B29" t="s">
        <v>22</v>
      </c>
      <c r="C29" s="2">
        <f>365/C10*C28</f>
        <v>0.11687664041994751</v>
      </c>
      <c r="D29" s="3" t="s">
        <v>23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Cash Secured Put</vt:lpstr>
      <vt:lpstr>Covered Call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Alexander Eichhorn</cp:lastModifiedBy>
  <dcterms:created xsi:type="dcterms:W3CDTF">2019-04-30T13:39:48Z</dcterms:created>
  <dcterms:modified xsi:type="dcterms:W3CDTF">2021-03-15T10:11:23Z</dcterms:modified>
</cp:coreProperties>
</file>